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zcnest\00项目资料\47、烟印项目\"/>
    </mc:Choice>
  </mc:AlternateContent>
  <xr:revisionPtr revIDLastSave="0" documentId="13_ncr:1_{EC974751-D95A-41D9-BB44-E25BA367500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" i="1"/>
  <c r="L22" i="1"/>
  <c r="L13" i="1"/>
  <c r="P16" i="1"/>
  <c r="P7" i="1"/>
  <c r="L18" i="1"/>
  <c r="L17" i="1"/>
  <c r="L9" i="1"/>
  <c r="L8" i="1"/>
  <c r="L4" i="1"/>
  <c r="O31" i="1" l="1"/>
  <c r="L31" i="1"/>
  <c r="AA7" i="1"/>
  <c r="AA8" i="1"/>
  <c r="AA9" i="1"/>
  <c r="AA5" i="1"/>
  <c r="AA6" i="1"/>
  <c r="AA4" i="1"/>
  <c r="M31" i="1" l="1"/>
</calcChain>
</file>

<file path=xl/sharedStrings.xml><?xml version="1.0" encoding="utf-8"?>
<sst xmlns="http://schemas.openxmlformats.org/spreadsheetml/2006/main" count="117" uniqueCount="81">
  <si>
    <t>实施人天预估标准</t>
    <phoneticPr fontId="1" type="noConversion"/>
  </si>
  <si>
    <t>序号</t>
    <phoneticPr fontId="1" type="noConversion"/>
  </si>
  <si>
    <t>事项</t>
    <phoneticPr fontId="1" type="noConversion"/>
  </si>
  <si>
    <t>类型</t>
    <phoneticPr fontId="1" type="noConversion"/>
  </si>
  <si>
    <t>标准</t>
    <phoneticPr fontId="1" type="noConversion"/>
  </si>
  <si>
    <t>备注</t>
    <phoneticPr fontId="1" type="noConversion"/>
  </si>
  <si>
    <t>调度建图</t>
    <phoneticPr fontId="1" type="noConversion"/>
  </si>
  <si>
    <t>货位调试</t>
    <phoneticPr fontId="1" type="noConversion"/>
  </si>
  <si>
    <t>地面货位画线贴标记</t>
    <phoneticPr fontId="1" type="noConversion"/>
  </si>
  <si>
    <t>机器人建图</t>
    <phoneticPr fontId="1" type="noConversion"/>
  </si>
  <si>
    <t>充电桩</t>
    <phoneticPr fontId="1" type="noConversion"/>
  </si>
  <si>
    <t>自动充电配置测试</t>
    <phoneticPr fontId="1" type="noConversion"/>
  </si>
  <si>
    <t>声光报警器</t>
    <phoneticPr fontId="1" type="noConversion"/>
  </si>
  <si>
    <t>声光报警器安装调试验证</t>
    <phoneticPr fontId="1" type="noConversion"/>
  </si>
  <si>
    <t>自动门</t>
    <phoneticPr fontId="1" type="noConversion"/>
  </si>
  <si>
    <t>自动门对接调试</t>
  </si>
  <si>
    <t>避障</t>
    <phoneticPr fontId="1" type="noConversion"/>
  </si>
  <si>
    <t>安全激光调试验证</t>
    <phoneticPr fontId="1" type="noConversion"/>
  </si>
  <si>
    <t>总计</t>
    <phoneticPr fontId="1" type="noConversion"/>
  </si>
  <si>
    <t>工作事项</t>
    <phoneticPr fontId="1" type="noConversion"/>
  </si>
  <si>
    <t>有货架道路</t>
    <phoneticPr fontId="1" type="noConversion"/>
  </si>
  <si>
    <t>无货架道路</t>
    <phoneticPr fontId="1" type="noConversion"/>
  </si>
  <si>
    <t>各功能区与客户确认</t>
    <phoneticPr fontId="1" type="noConversion"/>
  </si>
  <si>
    <t>充电桩安装，自动充电调试</t>
    <phoneticPr fontId="1" type="noConversion"/>
  </si>
  <si>
    <t>单位</t>
    <phoneticPr fontId="1" type="noConversion"/>
  </si>
  <si>
    <t>米/天</t>
  </si>
  <si>
    <t>米/天</t>
    <phoneticPr fontId="1" type="noConversion"/>
  </si>
  <si>
    <t>个/天</t>
  </si>
  <si>
    <t>现场网络配置调试车载等配置链接</t>
    <phoneticPr fontId="1" type="noConversion"/>
  </si>
  <si>
    <t>现场大小</t>
    <phoneticPr fontId="1" type="noConversion"/>
  </si>
  <si>
    <t>米</t>
    <phoneticPr fontId="1" type="noConversion"/>
  </si>
  <si>
    <t>个</t>
    <phoneticPr fontId="1" type="noConversion"/>
  </si>
  <si>
    <t>台</t>
    <phoneticPr fontId="1" type="noConversion"/>
  </si>
  <si>
    <t>服务器网络配置系统安装</t>
    <phoneticPr fontId="1" type="noConversion"/>
  </si>
  <si>
    <t>平米/天</t>
    <phoneticPr fontId="1" type="noConversion"/>
  </si>
  <si>
    <t>网络配置</t>
    <phoneticPr fontId="1" type="noConversion"/>
  </si>
  <si>
    <t>服务器配置</t>
    <phoneticPr fontId="1" type="noConversion"/>
  </si>
  <si>
    <t>现场确认</t>
    <phoneticPr fontId="1" type="noConversion"/>
  </si>
  <si>
    <t>反光板建图</t>
    <phoneticPr fontId="1" type="noConversion"/>
  </si>
  <si>
    <t>贴标识</t>
    <phoneticPr fontId="1" type="noConversion"/>
  </si>
  <si>
    <t>天/台</t>
    <phoneticPr fontId="1" type="noConversion"/>
  </si>
  <si>
    <t>道路绘制（有货架货位）</t>
    <phoneticPr fontId="1" type="noConversion"/>
  </si>
  <si>
    <t>道路绘制（无货架货位）</t>
    <phoneticPr fontId="1" type="noConversion"/>
  </si>
  <si>
    <t>人天（计算）</t>
    <phoneticPr fontId="1" type="noConversion"/>
  </si>
  <si>
    <t>工程建图（有货架货位）</t>
    <phoneticPr fontId="1" type="noConversion"/>
  </si>
  <si>
    <t>工程建图（无货架货位）</t>
    <phoneticPr fontId="1" type="noConversion"/>
  </si>
  <si>
    <t>套</t>
    <phoneticPr fontId="1" type="noConversion"/>
  </si>
  <si>
    <t>培训、陪产、写验收资料</t>
    <phoneticPr fontId="1" type="noConversion"/>
  </si>
  <si>
    <t>货位数</t>
    <phoneticPr fontId="1" type="noConversion"/>
  </si>
  <si>
    <t>全流程联调测试，满负荷不间断跑3天无故障，压力测试文档记录</t>
    <phoneticPr fontId="1" type="noConversion"/>
  </si>
  <si>
    <t>赶路，熟悉现场，协调场地，整理货物</t>
    <phoneticPr fontId="1" type="noConversion"/>
  </si>
  <si>
    <t>天</t>
    <phoneticPr fontId="1" type="noConversion"/>
  </si>
  <si>
    <t>数传</t>
  </si>
  <si>
    <t>AGV数传通信</t>
  </si>
  <si>
    <t>套/天</t>
  </si>
  <si>
    <t>托盘识别</t>
  </si>
  <si>
    <t>托盘识别及高度测量调试</t>
  </si>
  <si>
    <t>货位调试，多层货架其他货位验证</t>
    <phoneticPr fontId="1" type="noConversion"/>
  </si>
  <si>
    <t>一层</t>
    <phoneticPr fontId="1" type="noConversion"/>
  </si>
  <si>
    <t>二层</t>
    <phoneticPr fontId="1" type="noConversion"/>
  </si>
  <si>
    <t>现场网络配置调试，车载等配置链接</t>
    <phoneticPr fontId="1" type="noConversion"/>
  </si>
  <si>
    <t>电梯</t>
    <phoneticPr fontId="1" type="noConversion"/>
  </si>
  <si>
    <t>PDA</t>
    <phoneticPr fontId="1" type="noConversion"/>
  </si>
  <si>
    <t>插齿位置相机：托盘图像识别</t>
    <phoneticPr fontId="1" type="noConversion"/>
  </si>
  <si>
    <t>一楼画图实施</t>
    <phoneticPr fontId="1" type="noConversion"/>
  </si>
  <si>
    <t>二楼画图实施</t>
    <phoneticPr fontId="1" type="noConversion"/>
  </si>
  <si>
    <t>技术协议连续运行72小时</t>
    <phoneticPr fontId="1" type="noConversion"/>
  </si>
  <si>
    <t>服务器机柜布置，网络配置，系统检查</t>
    <phoneticPr fontId="1" type="noConversion"/>
  </si>
  <si>
    <t>车载安全激光调试，场景适配</t>
    <phoneticPr fontId="1" type="noConversion"/>
  </si>
  <si>
    <t>地堆货位（建立单列地堆货位，单算第一排40个+12个地堆总计52）总数332</t>
    <phoneticPr fontId="1" type="noConversion"/>
  </si>
  <si>
    <t>地堆货位（建立单列地堆货位，单算第一排20个+24个地堆总计44）总数196</t>
    <phoneticPr fontId="1" type="noConversion"/>
  </si>
  <si>
    <t>西安烟印实施人天预估，工艺流程</t>
    <phoneticPr fontId="1" type="noConversion"/>
  </si>
  <si>
    <t>典型货位精度验证，文档记录</t>
    <phoneticPr fontId="1" type="noConversion"/>
  </si>
  <si>
    <t>道路精度验证，文档记录</t>
    <phoneticPr fontId="1" type="noConversion"/>
  </si>
  <si>
    <t>单测第一排货位</t>
    <phoneticPr fontId="1" type="noConversion"/>
  </si>
  <si>
    <t>在场人数</t>
    <phoneticPr fontId="1" type="noConversion"/>
  </si>
  <si>
    <t>人天预估</t>
    <phoneticPr fontId="1" type="noConversion"/>
  </si>
  <si>
    <t>自然天（整数）</t>
    <phoneticPr fontId="1" type="noConversion"/>
  </si>
  <si>
    <t>找3列靠一起的每个验证，重点验证两边有货，中间一列能否正常运行，无问题其他抽检</t>
    <phoneticPr fontId="1" type="noConversion"/>
  </si>
  <si>
    <t>减去重叠的10天</t>
    <phoneticPr fontId="1" type="noConversion"/>
  </si>
  <si>
    <t>27.5自然天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</si>
</sst>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theme="1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zoomScale="85" zoomScaleNormal="85" workbookViewId="0">
      <pane xSplit="1" ySplit="2" topLeftCell="F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3.8" x14ac:dyDescent="0.25"/>
  <cols>
    <col min="1" max="1" width="5.5546875" style="1" bestFit="1" customWidth="1"/>
    <col min="2" max="2" width="11.6640625" style="1" bestFit="1" customWidth="1"/>
    <col min="3" max="3" width="42.44140625" style="1" bestFit="1" customWidth="1"/>
    <col min="4" max="4" width="6.5546875" style="1" bestFit="1" customWidth="1"/>
    <col min="5" max="5" width="8.33203125" style="1" bestFit="1" customWidth="1"/>
    <col min="6" max="8" width="8.88671875" style="1"/>
    <col min="9" max="9" width="44" style="1" customWidth="1"/>
    <col min="10" max="10" width="11.6640625" style="1" bestFit="1" customWidth="1"/>
    <col min="11" max="11" width="8.88671875" style="1"/>
    <col min="12" max="12" width="12.77734375" style="1" bestFit="1" customWidth="1"/>
    <col min="13" max="13" width="13.88671875" style="1" bestFit="1" customWidth="1"/>
    <col min="14" max="15" width="13.88671875" style="1" customWidth="1"/>
    <col min="16" max="16" width="20.77734375" style="1" customWidth="1"/>
    <col min="17" max="18" width="8.88671875" style="1"/>
    <col min="19" max="19" width="11.6640625" style="1" bestFit="1" customWidth="1"/>
    <col min="20" max="16384" width="8.88671875" style="1"/>
  </cols>
  <sheetData>
    <row r="1" spans="1:27" ht="30" customHeight="1" x14ac:dyDescent="0.25">
      <c r="A1" s="11" t="s">
        <v>0</v>
      </c>
      <c r="B1" s="11"/>
      <c r="C1" s="11"/>
      <c r="D1" s="11"/>
      <c r="E1" s="11"/>
      <c r="F1" s="11"/>
      <c r="H1" s="11" t="s">
        <v>71</v>
      </c>
      <c r="I1" s="11"/>
      <c r="J1" s="11"/>
      <c r="K1" s="11"/>
      <c r="L1" s="11"/>
      <c r="M1" s="11"/>
      <c r="N1" s="11"/>
      <c r="O1" s="11"/>
      <c r="P1" s="11"/>
    </row>
    <row r="2" spans="1:27" ht="30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24</v>
      </c>
      <c r="F2" s="2" t="s">
        <v>5</v>
      </c>
      <c r="H2" s="4" t="s">
        <v>1</v>
      </c>
      <c r="I2" s="4" t="s">
        <v>19</v>
      </c>
      <c r="J2" s="2" t="s">
        <v>29</v>
      </c>
      <c r="K2" s="2" t="s">
        <v>24</v>
      </c>
      <c r="L2" s="4" t="s">
        <v>43</v>
      </c>
      <c r="M2" s="4" t="s">
        <v>77</v>
      </c>
      <c r="N2" s="4" t="s">
        <v>75</v>
      </c>
      <c r="O2" s="4" t="s">
        <v>76</v>
      </c>
      <c r="P2" s="2" t="s">
        <v>5</v>
      </c>
    </row>
    <row r="3" spans="1:27" ht="30" customHeight="1" x14ac:dyDescent="0.25">
      <c r="A3" s="2">
        <v>1</v>
      </c>
      <c r="B3" s="2" t="s">
        <v>35</v>
      </c>
      <c r="C3" s="2" t="s">
        <v>28</v>
      </c>
      <c r="D3" s="2">
        <v>0.2</v>
      </c>
      <c r="E3" s="2" t="s">
        <v>40</v>
      </c>
      <c r="F3" s="2"/>
      <c r="H3" s="5">
        <v>1</v>
      </c>
      <c r="I3" s="4" t="s">
        <v>50</v>
      </c>
      <c r="J3" s="4"/>
      <c r="K3" s="4"/>
      <c r="L3" s="6">
        <v>1</v>
      </c>
      <c r="M3" s="6">
        <v>1</v>
      </c>
      <c r="N3" s="6">
        <v>2</v>
      </c>
      <c r="O3" s="6">
        <f>N3*M3</f>
        <v>2</v>
      </c>
      <c r="P3" s="2"/>
      <c r="R3" s="3"/>
      <c r="S3" s="3"/>
      <c r="T3" s="3"/>
      <c r="U3" s="3"/>
      <c r="V3" s="3"/>
      <c r="W3" s="3"/>
      <c r="X3" s="3"/>
      <c r="Y3" s="3"/>
      <c r="Z3" s="3"/>
      <c r="AA3" s="3" t="s">
        <v>18</v>
      </c>
    </row>
    <row r="4" spans="1:27" ht="30" customHeight="1" x14ac:dyDescent="0.25">
      <c r="A4" s="2">
        <v>2</v>
      </c>
      <c r="B4" s="2" t="s">
        <v>36</v>
      </c>
      <c r="C4" s="2" t="s">
        <v>33</v>
      </c>
      <c r="D4" s="2">
        <v>0.5</v>
      </c>
      <c r="E4" s="2" t="s">
        <v>40</v>
      </c>
      <c r="F4" s="2"/>
      <c r="H4" s="5">
        <v>2</v>
      </c>
      <c r="I4" s="4" t="s">
        <v>60</v>
      </c>
      <c r="J4" s="4">
        <v>2</v>
      </c>
      <c r="K4" s="4" t="s">
        <v>32</v>
      </c>
      <c r="L4" s="6">
        <f>J4*D3</f>
        <v>0.4</v>
      </c>
      <c r="M4" s="6">
        <v>0.5</v>
      </c>
      <c r="N4" s="6">
        <v>2</v>
      </c>
      <c r="O4" s="6">
        <f t="shared" ref="O4:O30" si="0">N4*M4</f>
        <v>1</v>
      </c>
      <c r="P4" s="2"/>
      <c r="R4" s="12" t="s">
        <v>58</v>
      </c>
      <c r="S4" s="3" t="s">
        <v>20</v>
      </c>
      <c r="T4" s="3">
        <v>5</v>
      </c>
      <c r="U4" s="3">
        <v>22.5</v>
      </c>
      <c r="V4" s="3">
        <v>22.5</v>
      </c>
      <c r="W4" s="3">
        <v>1</v>
      </c>
      <c r="X4" s="3"/>
      <c r="Y4" s="3"/>
      <c r="Z4" s="3"/>
      <c r="AA4" s="3">
        <f>SUM(T4:Z4)</f>
        <v>51</v>
      </c>
    </row>
    <row r="5" spans="1:27" ht="30" customHeight="1" x14ac:dyDescent="0.25">
      <c r="A5" s="2">
        <v>3</v>
      </c>
      <c r="B5" s="2" t="s">
        <v>37</v>
      </c>
      <c r="C5" s="2" t="s">
        <v>22</v>
      </c>
      <c r="D5" s="2">
        <v>10000</v>
      </c>
      <c r="E5" s="2" t="s">
        <v>34</v>
      </c>
      <c r="F5" s="2"/>
      <c r="H5" s="5">
        <v>3</v>
      </c>
      <c r="I5" s="4" t="s">
        <v>67</v>
      </c>
      <c r="J5" s="4">
        <v>1</v>
      </c>
      <c r="K5" s="4" t="s">
        <v>32</v>
      </c>
      <c r="L5" s="6">
        <v>0.5</v>
      </c>
      <c r="M5" s="6">
        <v>0.5</v>
      </c>
      <c r="N5" s="6">
        <v>2</v>
      </c>
      <c r="O5" s="6">
        <f t="shared" si="0"/>
        <v>1</v>
      </c>
      <c r="P5" s="2"/>
      <c r="R5" s="12"/>
      <c r="S5" s="3" t="s">
        <v>21</v>
      </c>
      <c r="T5" s="3">
        <v>6</v>
      </c>
      <c r="U5" s="3">
        <v>8</v>
      </c>
      <c r="V5" s="3">
        <v>20</v>
      </c>
      <c r="W5" s="3">
        <v>3</v>
      </c>
      <c r="X5" s="3"/>
      <c r="Y5" s="3"/>
      <c r="Z5" s="3"/>
      <c r="AA5" s="3">
        <f t="shared" ref="AA5:AA9" si="1">SUM(T5:Z5)</f>
        <v>37</v>
      </c>
    </row>
    <row r="6" spans="1:27" ht="30" customHeight="1" x14ac:dyDescent="0.25">
      <c r="A6" s="2">
        <v>4</v>
      </c>
      <c r="B6" s="2" t="s">
        <v>9</v>
      </c>
      <c r="C6" s="2" t="s">
        <v>38</v>
      </c>
      <c r="D6" s="2">
        <v>500</v>
      </c>
      <c r="E6" s="2" t="s">
        <v>26</v>
      </c>
      <c r="F6" s="2"/>
      <c r="H6" s="5">
        <v>4</v>
      </c>
      <c r="I6" s="2" t="s">
        <v>9</v>
      </c>
      <c r="J6" s="2">
        <v>1</v>
      </c>
      <c r="K6" s="2" t="s">
        <v>51</v>
      </c>
      <c r="L6" s="2">
        <v>1</v>
      </c>
      <c r="M6" s="2">
        <v>1</v>
      </c>
      <c r="N6" s="6">
        <v>2</v>
      </c>
      <c r="O6" s="6">
        <f t="shared" si="0"/>
        <v>2</v>
      </c>
      <c r="P6" s="2"/>
      <c r="R6" s="12"/>
      <c r="S6" s="3" t="s">
        <v>48</v>
      </c>
      <c r="T6" s="3">
        <v>160</v>
      </c>
      <c r="U6" s="3">
        <v>160</v>
      </c>
      <c r="V6" s="3">
        <v>12</v>
      </c>
      <c r="W6" s="3"/>
      <c r="X6" s="3"/>
      <c r="Y6" s="3"/>
      <c r="Z6" s="3"/>
      <c r="AA6" s="3">
        <f t="shared" si="1"/>
        <v>332</v>
      </c>
    </row>
    <row r="7" spans="1:27" ht="30" customHeight="1" x14ac:dyDescent="0.25">
      <c r="A7" s="2">
        <v>5</v>
      </c>
      <c r="B7" s="2" t="s">
        <v>6</v>
      </c>
      <c r="C7" s="2" t="s">
        <v>41</v>
      </c>
      <c r="D7" s="2">
        <v>100</v>
      </c>
      <c r="E7" s="2" t="s">
        <v>25</v>
      </c>
      <c r="F7" s="2"/>
      <c r="H7" s="2"/>
      <c r="I7" s="9" t="s">
        <v>64</v>
      </c>
      <c r="J7" s="10"/>
      <c r="K7" s="2"/>
      <c r="L7" s="2" t="s">
        <v>18</v>
      </c>
      <c r="N7" s="2">
        <v>0</v>
      </c>
      <c r="O7" s="6">
        <f t="shared" si="0"/>
        <v>0</v>
      </c>
      <c r="P7" s="2">
        <f>SUM(M8:M15)</f>
        <v>10</v>
      </c>
      <c r="R7" s="12" t="s">
        <v>59</v>
      </c>
      <c r="S7" s="3" t="s">
        <v>20</v>
      </c>
      <c r="T7" s="3">
        <v>26</v>
      </c>
      <c r="U7" s="3">
        <v>27</v>
      </c>
      <c r="V7" s="3">
        <v>26</v>
      </c>
      <c r="W7" s="3">
        <v>27</v>
      </c>
      <c r="X7" s="3"/>
      <c r="Y7" s="3"/>
      <c r="Z7" s="3"/>
      <c r="AA7" s="3">
        <f t="shared" si="1"/>
        <v>106</v>
      </c>
    </row>
    <row r="8" spans="1:27" ht="30" customHeight="1" x14ac:dyDescent="0.25">
      <c r="A8" s="2">
        <v>6</v>
      </c>
      <c r="B8" s="2"/>
      <c r="C8" s="2" t="s">
        <v>42</v>
      </c>
      <c r="D8" s="2">
        <v>300</v>
      </c>
      <c r="E8" s="2" t="s">
        <v>26</v>
      </c>
      <c r="F8" s="2"/>
      <c r="H8" s="5">
        <v>6</v>
      </c>
      <c r="I8" s="4" t="s">
        <v>44</v>
      </c>
      <c r="J8" s="2">
        <v>51</v>
      </c>
      <c r="K8" s="4" t="s">
        <v>30</v>
      </c>
      <c r="L8" s="4">
        <f>J8/D7</f>
        <v>0.51</v>
      </c>
      <c r="M8" s="2">
        <v>0.5</v>
      </c>
      <c r="N8" s="2">
        <v>1</v>
      </c>
      <c r="O8" s="6">
        <f t="shared" si="0"/>
        <v>0.5</v>
      </c>
      <c r="P8" s="2"/>
      <c r="R8" s="12"/>
      <c r="S8" s="3" t="s">
        <v>21</v>
      </c>
      <c r="T8" s="3">
        <v>9</v>
      </c>
      <c r="U8" s="3">
        <v>12</v>
      </c>
      <c r="V8" s="3">
        <v>85</v>
      </c>
      <c r="W8" s="3">
        <v>30</v>
      </c>
      <c r="X8" s="3">
        <v>10</v>
      </c>
      <c r="Y8" s="3">
        <v>59</v>
      </c>
      <c r="Z8" s="3">
        <v>3</v>
      </c>
      <c r="AA8" s="3">
        <f t="shared" si="1"/>
        <v>208</v>
      </c>
    </row>
    <row r="9" spans="1:27" ht="30" customHeight="1" x14ac:dyDescent="0.25">
      <c r="A9" s="2">
        <v>7</v>
      </c>
      <c r="B9" s="2"/>
      <c r="C9" s="2" t="s">
        <v>7</v>
      </c>
      <c r="D9" s="2">
        <v>24</v>
      </c>
      <c r="E9" s="2" t="s">
        <v>27</v>
      </c>
      <c r="F9" s="2"/>
      <c r="H9" s="5">
        <v>7</v>
      </c>
      <c r="I9" s="4" t="s">
        <v>45</v>
      </c>
      <c r="J9" s="4">
        <v>37</v>
      </c>
      <c r="K9" s="4" t="s">
        <v>30</v>
      </c>
      <c r="L9" s="4">
        <f>J9/D8</f>
        <v>0.12333333333333334</v>
      </c>
      <c r="M9" s="6">
        <v>0.5</v>
      </c>
      <c r="N9" s="2">
        <v>1</v>
      </c>
      <c r="O9" s="6">
        <f t="shared" si="0"/>
        <v>0.5</v>
      </c>
      <c r="P9" s="7"/>
      <c r="R9" s="12"/>
      <c r="S9" s="3" t="s">
        <v>48</v>
      </c>
      <c r="T9" s="3">
        <v>100</v>
      </c>
      <c r="U9" s="3">
        <v>96</v>
      </c>
      <c r="V9" s="3"/>
      <c r="W9" s="3"/>
      <c r="X9" s="3"/>
      <c r="Y9" s="3"/>
      <c r="Z9" s="3"/>
      <c r="AA9" s="3">
        <f t="shared" si="1"/>
        <v>196</v>
      </c>
    </row>
    <row r="10" spans="1:27" ht="30" customHeight="1" x14ac:dyDescent="0.25">
      <c r="A10" s="2">
        <v>8</v>
      </c>
      <c r="B10" s="2" t="s">
        <v>39</v>
      </c>
      <c r="C10" s="2" t="s">
        <v>8</v>
      </c>
      <c r="D10" s="2">
        <v>24</v>
      </c>
      <c r="E10" s="2" t="s">
        <v>27</v>
      </c>
      <c r="F10" s="2"/>
      <c r="H10" s="5">
        <v>8</v>
      </c>
      <c r="I10" s="2" t="s">
        <v>68</v>
      </c>
      <c r="J10" s="2">
        <v>2</v>
      </c>
      <c r="K10" s="2" t="s">
        <v>31</v>
      </c>
      <c r="L10" s="2">
        <v>0.5</v>
      </c>
      <c r="M10" s="2">
        <v>0.5</v>
      </c>
      <c r="N10" s="2">
        <v>1</v>
      </c>
      <c r="O10" s="6">
        <f t="shared" si="0"/>
        <v>0.5</v>
      </c>
      <c r="P10" s="2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30" customHeight="1" x14ac:dyDescent="0.25">
      <c r="A11" s="2">
        <v>9</v>
      </c>
      <c r="B11" s="2" t="s">
        <v>16</v>
      </c>
      <c r="C11" s="2" t="s">
        <v>17</v>
      </c>
      <c r="D11" s="2">
        <v>4</v>
      </c>
      <c r="E11" s="2" t="s">
        <v>27</v>
      </c>
      <c r="F11" s="2"/>
      <c r="H11" s="5">
        <v>9</v>
      </c>
      <c r="I11" s="13" t="s">
        <v>73</v>
      </c>
      <c r="J11" s="2"/>
      <c r="K11" s="2"/>
      <c r="L11" s="2">
        <v>0.5</v>
      </c>
      <c r="M11" s="2">
        <v>0.5</v>
      </c>
      <c r="N11" s="2">
        <v>1</v>
      </c>
      <c r="O11" s="6">
        <f t="shared" si="0"/>
        <v>0.5</v>
      </c>
      <c r="P11" s="2"/>
      <c r="R11" s="8"/>
    </row>
    <row r="12" spans="1:27" ht="30" customHeight="1" x14ac:dyDescent="0.25">
      <c r="A12" s="2">
        <v>10</v>
      </c>
      <c r="B12" s="2" t="s">
        <v>10</v>
      </c>
      <c r="C12" s="2" t="s">
        <v>11</v>
      </c>
      <c r="D12" s="2">
        <v>1</v>
      </c>
      <c r="E12" s="2" t="s">
        <v>27</v>
      </c>
      <c r="F12" s="2"/>
      <c r="H12" s="5">
        <v>10</v>
      </c>
      <c r="I12" s="4" t="s">
        <v>63</v>
      </c>
      <c r="J12" s="4">
        <v>1</v>
      </c>
      <c r="K12" s="4" t="s">
        <v>46</v>
      </c>
      <c r="L12" s="6">
        <v>1.5</v>
      </c>
      <c r="M12" s="6">
        <v>1.5</v>
      </c>
      <c r="N12" s="2">
        <v>1</v>
      </c>
      <c r="O12" s="6">
        <f t="shared" si="0"/>
        <v>1.5</v>
      </c>
      <c r="P12" s="2"/>
    </row>
    <row r="13" spans="1:27" ht="30" customHeight="1" x14ac:dyDescent="0.25">
      <c r="A13" s="2">
        <v>11</v>
      </c>
      <c r="B13" s="2" t="s">
        <v>12</v>
      </c>
      <c r="C13" s="2" t="s">
        <v>13</v>
      </c>
      <c r="D13" s="2">
        <v>2</v>
      </c>
      <c r="E13" s="2" t="s">
        <v>27</v>
      </c>
      <c r="F13" s="2"/>
      <c r="H13" s="5">
        <v>11</v>
      </c>
      <c r="I13" s="4" t="s">
        <v>69</v>
      </c>
      <c r="J13" s="4">
        <v>52</v>
      </c>
      <c r="K13" s="4" t="s">
        <v>31</v>
      </c>
      <c r="L13" s="6">
        <f>J13/D9</f>
        <v>2.1666666666666665</v>
      </c>
      <c r="M13" s="6">
        <v>2.5</v>
      </c>
      <c r="N13" s="2">
        <v>1</v>
      </c>
      <c r="O13" s="6">
        <f t="shared" si="0"/>
        <v>2.5</v>
      </c>
      <c r="P13" s="2" t="s">
        <v>74</v>
      </c>
    </row>
    <row r="14" spans="1:27" ht="55.2" x14ac:dyDescent="0.25">
      <c r="A14" s="2">
        <v>12</v>
      </c>
      <c r="B14" s="2" t="s">
        <v>14</v>
      </c>
      <c r="C14" s="2" t="s">
        <v>15</v>
      </c>
      <c r="D14" s="2">
        <v>2</v>
      </c>
      <c r="E14" s="2" t="s">
        <v>27</v>
      </c>
      <c r="F14" s="2"/>
      <c r="H14" s="5">
        <v>12</v>
      </c>
      <c r="I14" s="13" t="s">
        <v>72</v>
      </c>
      <c r="J14" s="2"/>
      <c r="K14" s="2"/>
      <c r="L14" s="2">
        <v>3</v>
      </c>
      <c r="M14" s="2">
        <v>3</v>
      </c>
      <c r="N14" s="2">
        <v>1</v>
      </c>
      <c r="O14" s="6">
        <f t="shared" si="0"/>
        <v>3</v>
      </c>
      <c r="P14" s="7" t="s">
        <v>78</v>
      </c>
    </row>
    <row r="15" spans="1:27" ht="30" customHeight="1" x14ac:dyDescent="0.25">
      <c r="A15" s="2">
        <v>13</v>
      </c>
      <c r="B15" s="2" t="s">
        <v>52</v>
      </c>
      <c r="C15" s="2" t="s">
        <v>53</v>
      </c>
      <c r="D15" s="2">
        <v>0.5</v>
      </c>
      <c r="E15" s="2" t="s">
        <v>54</v>
      </c>
      <c r="F15" s="2"/>
      <c r="H15" s="5">
        <v>13</v>
      </c>
      <c r="I15" s="4" t="s">
        <v>23</v>
      </c>
      <c r="J15" s="2">
        <v>1</v>
      </c>
      <c r="K15" s="4" t="s">
        <v>32</v>
      </c>
      <c r="L15" s="2">
        <v>1</v>
      </c>
      <c r="M15" s="2">
        <v>1</v>
      </c>
      <c r="N15" s="2">
        <v>1</v>
      </c>
      <c r="O15" s="6">
        <f t="shared" si="0"/>
        <v>1</v>
      </c>
      <c r="P15" s="2"/>
    </row>
    <row r="16" spans="1:27" ht="30" customHeight="1" x14ac:dyDescent="0.25">
      <c r="A16" s="2">
        <v>14</v>
      </c>
      <c r="B16" s="2" t="s">
        <v>55</v>
      </c>
      <c r="C16" s="2" t="s">
        <v>56</v>
      </c>
      <c r="D16" s="2">
        <v>1</v>
      </c>
      <c r="E16" s="2" t="s">
        <v>54</v>
      </c>
      <c r="F16" s="2"/>
      <c r="H16" s="5">
        <v>14</v>
      </c>
      <c r="I16" s="9" t="s">
        <v>65</v>
      </c>
      <c r="J16" s="2"/>
      <c r="K16" s="2"/>
      <c r="L16" s="2" t="s">
        <v>18</v>
      </c>
      <c r="N16" s="2">
        <v>0</v>
      </c>
      <c r="O16" s="6">
        <f t="shared" si="0"/>
        <v>0</v>
      </c>
      <c r="P16" s="2">
        <f>SUM(M17:M24)</f>
        <v>10</v>
      </c>
    </row>
    <row r="17" spans="1:16" ht="30" customHeight="1" x14ac:dyDescent="0.25">
      <c r="A17" s="2"/>
      <c r="B17" s="2"/>
      <c r="C17" s="2" t="s">
        <v>57</v>
      </c>
      <c r="D17" s="2">
        <v>38</v>
      </c>
      <c r="E17" s="2" t="s">
        <v>27</v>
      </c>
      <c r="F17" s="2"/>
      <c r="H17" s="5">
        <v>15</v>
      </c>
      <c r="I17" s="4" t="s">
        <v>44</v>
      </c>
      <c r="J17" s="2">
        <v>106</v>
      </c>
      <c r="K17" s="4"/>
      <c r="L17" s="2">
        <f>J17/D7</f>
        <v>1.06</v>
      </c>
      <c r="M17" s="2">
        <v>1</v>
      </c>
      <c r="N17" s="2">
        <v>1</v>
      </c>
      <c r="O17" s="6">
        <f t="shared" si="0"/>
        <v>1</v>
      </c>
      <c r="P17" s="7"/>
    </row>
    <row r="18" spans="1:16" ht="30" customHeight="1" x14ac:dyDescent="0.25">
      <c r="H18" s="5">
        <v>16</v>
      </c>
      <c r="I18" s="4" t="s">
        <v>45</v>
      </c>
      <c r="J18" s="2">
        <v>208</v>
      </c>
      <c r="K18" s="2"/>
      <c r="L18" s="2">
        <f>J18/D8</f>
        <v>0.69333333333333336</v>
      </c>
      <c r="M18" s="2">
        <v>0.5</v>
      </c>
      <c r="N18" s="2">
        <v>1</v>
      </c>
      <c r="O18" s="6">
        <f t="shared" si="0"/>
        <v>0.5</v>
      </c>
      <c r="P18" s="2"/>
    </row>
    <row r="19" spans="1:16" ht="30" customHeight="1" x14ac:dyDescent="0.25">
      <c r="H19" s="5">
        <v>17</v>
      </c>
      <c r="I19" s="2" t="s">
        <v>68</v>
      </c>
      <c r="J19" s="2">
        <v>2</v>
      </c>
      <c r="K19" s="2"/>
      <c r="L19" s="2">
        <v>0.5</v>
      </c>
      <c r="M19" s="2">
        <v>0.5</v>
      </c>
      <c r="N19" s="2">
        <v>1</v>
      </c>
      <c r="O19" s="6">
        <f t="shared" si="0"/>
        <v>0.5</v>
      </c>
      <c r="P19" s="2"/>
    </row>
    <row r="20" spans="1:16" ht="30" customHeight="1" x14ac:dyDescent="0.25">
      <c r="H20" s="5">
        <v>18</v>
      </c>
      <c r="I20" s="13" t="s">
        <v>73</v>
      </c>
      <c r="J20" s="2"/>
      <c r="K20" s="2"/>
      <c r="L20" s="2">
        <v>0.5</v>
      </c>
      <c r="M20" s="2">
        <v>0.5</v>
      </c>
      <c r="N20" s="2">
        <v>1</v>
      </c>
      <c r="O20" s="6">
        <f t="shared" si="0"/>
        <v>0.5</v>
      </c>
      <c r="P20" s="2"/>
    </row>
    <row r="21" spans="1:16" ht="30" customHeight="1" x14ac:dyDescent="0.25">
      <c r="H21" s="5">
        <v>19</v>
      </c>
      <c r="I21" s="4" t="s">
        <v>63</v>
      </c>
      <c r="J21" s="2">
        <v>1</v>
      </c>
      <c r="K21" s="2"/>
      <c r="L21" s="2">
        <v>1.5</v>
      </c>
      <c r="M21" s="2">
        <v>1.5</v>
      </c>
      <c r="N21" s="2">
        <v>1</v>
      </c>
      <c r="O21" s="6">
        <f t="shared" si="0"/>
        <v>1.5</v>
      </c>
      <c r="P21" s="2"/>
    </row>
    <row r="22" spans="1:16" ht="30" customHeight="1" x14ac:dyDescent="0.25">
      <c r="H22" s="5">
        <v>20</v>
      </c>
      <c r="I22" s="4" t="s">
        <v>70</v>
      </c>
      <c r="J22" s="2">
        <v>44</v>
      </c>
      <c r="K22" s="2"/>
      <c r="L22" s="2">
        <f>J22/D9</f>
        <v>1.8333333333333333</v>
      </c>
      <c r="M22" s="2">
        <v>2</v>
      </c>
      <c r="N22" s="2">
        <v>1</v>
      </c>
      <c r="O22" s="6">
        <f t="shared" si="0"/>
        <v>2</v>
      </c>
      <c r="P22" s="2"/>
    </row>
    <row r="23" spans="1:16" ht="55.2" x14ac:dyDescent="0.25">
      <c r="H23" s="5">
        <v>21</v>
      </c>
      <c r="I23" s="13" t="s">
        <v>72</v>
      </c>
      <c r="J23" s="2"/>
      <c r="K23" s="2"/>
      <c r="L23" s="2">
        <v>3</v>
      </c>
      <c r="M23" s="2">
        <v>3</v>
      </c>
      <c r="N23" s="2">
        <v>1</v>
      </c>
      <c r="O23" s="6">
        <f t="shared" si="0"/>
        <v>3</v>
      </c>
      <c r="P23" s="7" t="s">
        <v>78</v>
      </c>
    </row>
    <row r="24" spans="1:16" ht="30" customHeight="1" x14ac:dyDescent="0.25">
      <c r="H24" s="5">
        <v>22</v>
      </c>
      <c r="I24" s="4" t="s">
        <v>23</v>
      </c>
      <c r="J24" s="2">
        <v>1</v>
      </c>
      <c r="K24" s="2"/>
      <c r="L24" s="2">
        <v>1</v>
      </c>
      <c r="M24" s="2">
        <v>1</v>
      </c>
      <c r="N24" s="2">
        <v>1</v>
      </c>
      <c r="O24" s="6">
        <f t="shared" si="0"/>
        <v>1</v>
      </c>
      <c r="P24" s="2"/>
    </row>
    <row r="25" spans="1:16" ht="30" customHeight="1" x14ac:dyDescent="0.25">
      <c r="H25" s="5">
        <v>23</v>
      </c>
      <c r="I25" s="2"/>
      <c r="J25" s="2"/>
      <c r="K25" s="2"/>
      <c r="L25" s="2"/>
      <c r="M25" s="2"/>
      <c r="N25" s="2"/>
      <c r="O25" s="6">
        <f t="shared" si="0"/>
        <v>0</v>
      </c>
      <c r="P25" s="2"/>
    </row>
    <row r="26" spans="1:16" ht="30" customHeight="1" x14ac:dyDescent="0.25">
      <c r="H26" s="5">
        <v>24</v>
      </c>
      <c r="I26" s="2" t="s">
        <v>14</v>
      </c>
      <c r="J26" s="2"/>
      <c r="K26" s="4" t="s">
        <v>46</v>
      </c>
      <c r="L26" s="2"/>
      <c r="M26" s="2"/>
      <c r="N26" s="2"/>
      <c r="O26" s="6">
        <f t="shared" si="0"/>
        <v>0</v>
      </c>
      <c r="P26" s="2"/>
    </row>
    <row r="27" spans="1:16" ht="30" customHeight="1" x14ac:dyDescent="0.25">
      <c r="H27" s="2" t="s">
        <v>18</v>
      </c>
      <c r="I27" s="4" t="s">
        <v>61</v>
      </c>
      <c r="J27" s="4">
        <v>1</v>
      </c>
      <c r="K27" s="4" t="s">
        <v>46</v>
      </c>
      <c r="L27" s="6">
        <v>2</v>
      </c>
      <c r="M27" s="6">
        <v>2</v>
      </c>
      <c r="N27" s="6">
        <v>2</v>
      </c>
      <c r="O27" s="6">
        <f t="shared" si="0"/>
        <v>4</v>
      </c>
      <c r="P27" s="2"/>
    </row>
    <row r="28" spans="1:16" ht="30" customHeight="1" x14ac:dyDescent="0.25">
      <c r="I28" s="2" t="s">
        <v>62</v>
      </c>
      <c r="J28" s="2">
        <v>3</v>
      </c>
      <c r="K28" s="2" t="s">
        <v>46</v>
      </c>
      <c r="L28" s="2">
        <v>0.5</v>
      </c>
      <c r="M28" s="2">
        <v>0.5</v>
      </c>
      <c r="N28" s="2">
        <v>2</v>
      </c>
      <c r="O28" s="6">
        <f t="shared" si="0"/>
        <v>1</v>
      </c>
      <c r="P28" s="2"/>
    </row>
    <row r="29" spans="1:16" ht="30" customHeight="1" x14ac:dyDescent="0.25">
      <c r="I29" s="4" t="s">
        <v>49</v>
      </c>
      <c r="J29" s="4">
        <v>1</v>
      </c>
      <c r="K29" s="4" t="s">
        <v>46</v>
      </c>
      <c r="L29" s="6">
        <v>3</v>
      </c>
      <c r="M29" s="6">
        <v>3</v>
      </c>
      <c r="N29" s="6">
        <v>2</v>
      </c>
      <c r="O29" s="6">
        <f t="shared" si="0"/>
        <v>6</v>
      </c>
      <c r="P29" s="2"/>
    </row>
    <row r="30" spans="1:16" ht="30" customHeight="1" x14ac:dyDescent="0.25">
      <c r="I30" s="4" t="s">
        <v>47</v>
      </c>
      <c r="J30" s="4"/>
      <c r="K30" s="4"/>
      <c r="L30" s="4">
        <v>9</v>
      </c>
      <c r="M30" s="6">
        <v>9</v>
      </c>
      <c r="N30" s="6">
        <v>1</v>
      </c>
      <c r="O30" s="6">
        <f t="shared" si="0"/>
        <v>9</v>
      </c>
      <c r="P30" s="2" t="s">
        <v>66</v>
      </c>
    </row>
    <row r="31" spans="1:16" ht="30" customHeight="1" x14ac:dyDescent="0.25">
      <c r="I31" s="4"/>
      <c r="J31" s="4"/>
      <c r="K31" s="4"/>
      <c r="L31" s="4">
        <f>SUM(L3:L30)</f>
        <v>36.786666666666662</v>
      </c>
      <c r="M31" s="4">
        <f>SUM(M3:M30)</f>
        <v>37.5</v>
      </c>
      <c r="N31" s="4"/>
      <c r="O31" s="4">
        <f>SUM(O3:O30)</f>
        <v>46</v>
      </c>
      <c r="P31" s="2"/>
    </row>
    <row r="32" spans="1:16" ht="35.4" customHeight="1" x14ac:dyDescent="0.25">
      <c r="M32" s="14" t="s">
        <v>80</v>
      </c>
      <c r="P32" s="14" t="s">
        <v>79</v>
      </c>
    </row>
  </sheetData>
  <mergeCells count="4">
    <mergeCell ref="A1:F1"/>
    <mergeCell ref="H1:P1"/>
    <mergeCell ref="R4:R6"/>
    <mergeCell ref="R7:R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鑫 朱</cp:lastModifiedBy>
  <dcterms:created xsi:type="dcterms:W3CDTF">2015-06-05T18:19:34Z</dcterms:created>
  <dcterms:modified xsi:type="dcterms:W3CDTF">2024-12-11T03:34:04Z</dcterms:modified>
</cp:coreProperties>
</file>